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ограмма заимствований 2019" sheetId="1" r:id="rId1"/>
    <sheet name="Программа заимствований 20, 21" sheetId="2" r:id="rId2"/>
  </sheets>
  <definedNames>
    <definedName name="Z_195856BE_9AE4_4C0F_AB1D_4D7C695304E3_.wvu.Cols" localSheetId="1">'Программа заимствований 20, 21'!$B:$B</definedName>
    <definedName name="Z_195856BE_9AE4_4C0F_AB1D_4D7C695304E3_.wvu.Cols" localSheetId="0">'Программа заимствований 2019'!$B:$B</definedName>
    <definedName name="_xlnm.Print_Area" localSheetId="0">'Программа заимствований 2019'!$A$1:$L$31</definedName>
  </definedNames>
  <calcPr fullCalcOnLoad="1"/>
</workbook>
</file>

<file path=xl/sharedStrings.xml><?xml version="1.0" encoding="utf-8"?>
<sst xmlns="http://schemas.openxmlformats.org/spreadsheetml/2006/main" count="84" uniqueCount="33">
  <si>
    <t xml:space="preserve">к Закону Московской области </t>
  </si>
  <si>
    <t xml:space="preserve">«О внесении изменений в Закон Московской области   </t>
  </si>
  <si>
    <t>«О бюджете Московской области на 2019 год</t>
  </si>
  <si>
    <t>и на плановый период 2020 и 2021 годов»</t>
  </si>
  <si>
    <t>«Приложение 32</t>
  </si>
  <si>
    <t>к Закону Московской области</t>
  </si>
  <si>
    <t>Программа государственных внутренних заимствований 
Московской области на 2019 год</t>
  </si>
  <si>
    <t>I. Привлечение заимствований</t>
  </si>
  <si>
    <t>№ п/п</t>
  </si>
  <si>
    <t>Виды заимствований</t>
  </si>
  <si>
    <t>Объем привлечения средств в 2019 году, тыс. рублей</t>
  </si>
  <si>
    <t>1.</t>
  </si>
  <si>
    <t>Государственные ценные бумаги Московской области</t>
  </si>
  <si>
    <t>2.</t>
  </si>
  <si>
    <t>Бюджетные кредиты, полученные от других бюджетов бюджетной системы Российской Федерации</t>
  </si>
  <si>
    <t>в том числе: бюджетные кредиты, предоставленные за счет средств федерального бюджета на пополнение остатков средств на счетах бюджета</t>
  </si>
  <si>
    <t>3.</t>
  </si>
  <si>
    <t>Кредитные договоры и соглашения, заключенные от имени Московской области</t>
  </si>
  <si>
    <t>ИТОГО</t>
  </si>
  <si>
    <t>II. Погашение заимствований</t>
  </si>
  <si>
    <t>Объем средств, направляемых на погашение основной суммы долга 
в 2019 году, 
тыс. рублей</t>
  </si>
  <si>
    <t>Бюджетные ссуды, полученные из бюджетов других уровней</t>
  </si>
  <si>
    <t>Бюджетные кредиты и ссуды (в части погашения задолженности прошлых лет), полученные из бюджетов других уровней</t>
  </si>
  <si>
    <t>Итого</t>
  </si>
  <si>
    <t>».</t>
  </si>
  <si>
    <t>«Приложение 33</t>
  </si>
  <si>
    <t>Программа государственных внутренних заимствований
Московской области на плановый период 2020 и 2021 годов</t>
  </si>
  <si>
    <t>Объем привлечения средств,
тыс. рублей</t>
  </si>
  <si>
    <t>2020 год</t>
  </si>
  <si>
    <t>2021 год</t>
  </si>
  <si>
    <t>Объем средств, направляемых на погашение основной суммы долга, 
тыс. рублей</t>
  </si>
  <si>
    <t>Приложение 16</t>
  </si>
  <si>
    <t>Приложение 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</si>
</sst>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indexed="8"/>
      <name val="Arial Cyr"/>
      <family val="0"/>
    </font>
    <font>
      <sz val="11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2.5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3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wrapText="1"/>
      <protection/>
    </xf>
    <xf numFmtId="3" fontId="1" fillId="0" borderId="0" xfId="0" applyNumberFormat="1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3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vertical="top"/>
      <protection/>
    </xf>
    <xf numFmtId="3" fontId="2" fillId="0" borderId="0" xfId="0" applyNumberFormat="1" applyFont="1" applyFill="1" applyAlignment="1" applyProtection="1">
      <alignment vertical="top"/>
      <protection/>
    </xf>
    <xf numFmtId="0" fontId="5" fillId="0" borderId="11" xfId="0" applyFont="1" applyFill="1" applyBorder="1" applyAlignment="1" applyProtection="1">
      <alignment horizontal="center" vertical="top"/>
      <protection/>
    </xf>
    <xf numFmtId="3" fontId="5" fillId="0" borderId="10" xfId="0" applyNumberFormat="1" applyFont="1" applyFill="1" applyBorder="1" applyAlignment="1" applyProtection="1">
      <alignment horizontal="right" vertical="top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top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16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80" zoomScalePageLayoutView="80" workbookViewId="0" topLeftCell="A1">
      <selection activeCell="N19" sqref="N19"/>
    </sheetView>
  </sheetViews>
  <sheetFormatPr defaultColWidth="9.00390625" defaultRowHeight="15" customHeight="1"/>
  <cols>
    <col min="1" max="1" width="3.75390625" style="1" customWidth="1"/>
    <col min="2" max="2" width="9.125" style="1" hidden="1" customWidth="1"/>
    <col min="3" max="3" width="12.25390625" style="1" customWidth="1"/>
    <col min="4" max="4" width="16.625" style="1" customWidth="1"/>
    <col min="5" max="5" width="2.75390625" style="1" customWidth="1"/>
    <col min="6" max="6" width="6.625" style="1" customWidth="1"/>
    <col min="7" max="7" width="6.375" style="1" customWidth="1"/>
    <col min="8" max="8" width="6.00390625" style="1" customWidth="1"/>
    <col min="9" max="9" width="10.75390625" style="1" customWidth="1"/>
    <col min="10" max="10" width="14.75390625" style="1" customWidth="1"/>
    <col min="11" max="11" width="19.00390625" style="1" customWidth="1"/>
    <col min="12" max="12" width="3.125" style="1" customWidth="1"/>
    <col min="13" max="13" width="9.125" style="2" customWidth="1"/>
    <col min="14" max="14" width="12.00390625" style="2" customWidth="1"/>
    <col min="15" max="15" width="25.375" style="2" customWidth="1"/>
    <col min="16" max="16" width="10.875" style="2" customWidth="1"/>
  </cols>
  <sheetData>
    <row r="1" spans="7:8" ht="16.5" customHeight="1">
      <c r="G1" s="11" t="s">
        <v>31</v>
      </c>
      <c r="H1" s="2"/>
    </row>
    <row r="2" spans="7:8" ht="16.5" customHeight="1">
      <c r="G2" s="11" t="s">
        <v>0</v>
      </c>
      <c r="H2" s="2"/>
    </row>
    <row r="3" spans="7:8" ht="16.5" customHeight="1">
      <c r="G3" s="11" t="s">
        <v>1</v>
      </c>
      <c r="H3" s="2"/>
    </row>
    <row r="4" spans="7:8" ht="16.5" customHeight="1">
      <c r="G4" s="11" t="s">
        <v>2</v>
      </c>
      <c r="H4" s="2"/>
    </row>
    <row r="5" spans="7:8" ht="16.5" customHeight="1">
      <c r="G5" s="11" t="s">
        <v>3</v>
      </c>
      <c r="H5" s="2"/>
    </row>
    <row r="6" spans="7:8" ht="16.5" customHeight="1">
      <c r="G6" s="12"/>
      <c r="H6" s="2"/>
    </row>
    <row r="7" spans="7:8" ht="16.5" customHeight="1">
      <c r="G7" s="11" t="s">
        <v>4</v>
      </c>
      <c r="H7" s="2"/>
    </row>
    <row r="8" spans="7:8" ht="16.5" customHeight="1">
      <c r="G8" s="11" t="s">
        <v>5</v>
      </c>
      <c r="H8" s="2"/>
    </row>
    <row r="9" spans="7:8" ht="16.5" customHeight="1">
      <c r="G9" s="11" t="s">
        <v>2</v>
      </c>
      <c r="H9" s="2"/>
    </row>
    <row r="10" spans="7:8" ht="16.5" customHeight="1">
      <c r="G10" s="11" t="s">
        <v>3</v>
      </c>
      <c r="H10" s="2"/>
    </row>
    <row r="13" spans="1:11" ht="36" customHeight="1">
      <c r="A13" s="38" t="s">
        <v>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5" spans="1:11" ht="29.25" customHeight="1">
      <c r="A15" s="39" t="s">
        <v>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37.5" customHeight="1">
      <c r="A16" s="35" t="s">
        <v>8</v>
      </c>
      <c r="B16" s="4"/>
      <c r="C16" s="40" t="s">
        <v>9</v>
      </c>
      <c r="D16" s="40"/>
      <c r="E16" s="40"/>
      <c r="F16" s="40"/>
      <c r="G16" s="40"/>
      <c r="H16" s="40"/>
      <c r="I16" s="40"/>
      <c r="J16" s="40"/>
      <c r="K16" s="41" t="s">
        <v>10</v>
      </c>
    </row>
    <row r="17" spans="1:11" ht="12" customHeight="1">
      <c r="A17" s="35"/>
      <c r="B17" s="4"/>
      <c r="C17" s="40"/>
      <c r="D17" s="40"/>
      <c r="E17" s="40"/>
      <c r="F17" s="40"/>
      <c r="G17" s="40"/>
      <c r="H17" s="40"/>
      <c r="I17" s="40"/>
      <c r="J17" s="40"/>
      <c r="K17" s="42"/>
    </row>
    <row r="18" spans="1:14" ht="30" customHeight="1">
      <c r="A18" s="18" t="s">
        <v>11</v>
      </c>
      <c r="B18" s="10"/>
      <c r="C18" s="28" t="s">
        <v>12</v>
      </c>
      <c r="D18" s="28"/>
      <c r="E18" s="28"/>
      <c r="F18" s="28"/>
      <c r="G18" s="28"/>
      <c r="H18" s="28"/>
      <c r="I18" s="28"/>
      <c r="J18" s="28"/>
      <c r="K18" s="19">
        <f>28000000+12500000</f>
        <v>40500000</v>
      </c>
      <c r="N18" s="6"/>
    </row>
    <row r="19" spans="1:14" ht="34.5" customHeight="1">
      <c r="A19" s="36" t="s">
        <v>13</v>
      </c>
      <c r="B19" s="10"/>
      <c r="C19" s="28" t="s">
        <v>14</v>
      </c>
      <c r="D19" s="28"/>
      <c r="E19" s="28"/>
      <c r="F19" s="28"/>
      <c r="G19" s="28"/>
      <c r="H19" s="28"/>
      <c r="I19" s="28"/>
      <c r="J19" s="28"/>
      <c r="K19" s="19">
        <v>0</v>
      </c>
      <c r="L19" s="9"/>
      <c r="N19" s="17"/>
    </row>
    <row r="20" spans="1:14" ht="33.75" customHeight="1" hidden="1" collapsed="1">
      <c r="A20" s="37"/>
      <c r="B20" s="10"/>
      <c r="C20" s="32" t="s">
        <v>15</v>
      </c>
      <c r="D20" s="33"/>
      <c r="E20" s="33"/>
      <c r="F20" s="33"/>
      <c r="G20" s="33"/>
      <c r="H20" s="33"/>
      <c r="I20" s="33"/>
      <c r="J20" s="34"/>
      <c r="K20" s="19"/>
      <c r="L20" s="9"/>
      <c r="N20" s="6"/>
    </row>
    <row r="21" spans="1:14" ht="30" customHeight="1">
      <c r="A21" s="13" t="s">
        <v>16</v>
      </c>
      <c r="B21" s="10"/>
      <c r="C21" s="28" t="s">
        <v>17</v>
      </c>
      <c r="D21" s="28"/>
      <c r="E21" s="28"/>
      <c r="F21" s="28"/>
      <c r="G21" s="28"/>
      <c r="H21" s="28"/>
      <c r="I21" s="28"/>
      <c r="J21" s="28"/>
      <c r="K21" s="19">
        <f>K31+48012334-K18</f>
        <v>63890117</v>
      </c>
      <c r="L21" s="9"/>
      <c r="N21" s="6"/>
    </row>
    <row r="22" spans="1:15" ht="15.75" customHeight="1">
      <c r="A22" s="5"/>
      <c r="B22" s="5"/>
      <c r="C22" s="29" t="s">
        <v>18</v>
      </c>
      <c r="D22" s="30"/>
      <c r="E22" s="30"/>
      <c r="F22" s="30"/>
      <c r="G22" s="30"/>
      <c r="H22" s="30"/>
      <c r="I22" s="30"/>
      <c r="J22" s="31"/>
      <c r="K22" s="20">
        <f>K18+K21+K19</f>
        <v>104390117</v>
      </c>
      <c r="N22" s="6"/>
      <c r="O22" s="6"/>
    </row>
    <row r="23" spans="3:15" ht="15" customHeight="1">
      <c r="C23" s="8"/>
      <c r="D23" s="8"/>
      <c r="E23" s="8"/>
      <c r="F23" s="8"/>
      <c r="G23" s="8"/>
      <c r="H23" s="8"/>
      <c r="I23" s="8"/>
      <c r="J23" s="8"/>
      <c r="O23" s="6"/>
    </row>
    <row r="24" spans="1:14" ht="29.25" customHeight="1">
      <c r="A24" s="39" t="s">
        <v>19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N24" s="6"/>
    </row>
    <row r="25" spans="1:16" ht="52.5" customHeight="1">
      <c r="A25" s="35" t="s">
        <v>8</v>
      </c>
      <c r="B25" s="3" t="s">
        <v>9</v>
      </c>
      <c r="C25" s="35" t="s">
        <v>9</v>
      </c>
      <c r="D25" s="35"/>
      <c r="E25" s="35"/>
      <c r="F25" s="35"/>
      <c r="G25" s="35"/>
      <c r="H25" s="35"/>
      <c r="I25" s="35"/>
      <c r="J25" s="35"/>
      <c r="K25" s="35" t="s">
        <v>20</v>
      </c>
      <c r="N25" s="6"/>
      <c r="O25" s="6"/>
      <c r="P25" s="6"/>
    </row>
    <row r="26" spans="1:15" ht="29.25" customHeight="1">
      <c r="A26" s="35"/>
      <c r="B26" s="3"/>
      <c r="C26" s="35"/>
      <c r="D26" s="35"/>
      <c r="E26" s="35"/>
      <c r="F26" s="35"/>
      <c r="G26" s="35"/>
      <c r="H26" s="35"/>
      <c r="I26" s="35"/>
      <c r="J26" s="35"/>
      <c r="K26" s="35"/>
      <c r="O26" s="6"/>
    </row>
    <row r="27" spans="1:15" ht="30" customHeight="1">
      <c r="A27" s="13" t="s">
        <v>11</v>
      </c>
      <c r="B27" s="14" t="s">
        <v>12</v>
      </c>
      <c r="C27" s="28" t="s">
        <v>12</v>
      </c>
      <c r="D27" s="28"/>
      <c r="E27" s="28"/>
      <c r="F27" s="28"/>
      <c r="G27" s="28"/>
      <c r="H27" s="28"/>
      <c r="I27" s="28"/>
      <c r="J27" s="28"/>
      <c r="K27" s="15">
        <f>3125000+3125000</f>
        <v>6250000</v>
      </c>
      <c r="O27" s="6"/>
    </row>
    <row r="28" spans="1:14" ht="36" customHeight="1">
      <c r="A28" s="36" t="s">
        <v>13</v>
      </c>
      <c r="B28" s="16" t="s">
        <v>21</v>
      </c>
      <c r="C28" s="28" t="s">
        <v>22</v>
      </c>
      <c r="D28" s="28"/>
      <c r="E28" s="28"/>
      <c r="F28" s="28"/>
      <c r="G28" s="28"/>
      <c r="H28" s="28"/>
      <c r="I28" s="28"/>
      <c r="J28" s="28"/>
      <c r="K28" s="19">
        <v>5682401</v>
      </c>
      <c r="L28" s="9"/>
      <c r="N28" s="6"/>
    </row>
    <row r="29" spans="1:14" ht="37.5" customHeight="1" hidden="1" collapsed="1">
      <c r="A29" s="37"/>
      <c r="B29" s="16"/>
      <c r="C29" s="32" t="s">
        <v>15</v>
      </c>
      <c r="D29" s="33"/>
      <c r="E29" s="33"/>
      <c r="F29" s="33"/>
      <c r="G29" s="33"/>
      <c r="H29" s="33"/>
      <c r="I29" s="33"/>
      <c r="J29" s="34"/>
      <c r="K29" s="21"/>
      <c r="L29" s="9"/>
      <c r="N29" s="6"/>
    </row>
    <row r="30" spans="1:14" ht="36" customHeight="1">
      <c r="A30" s="13" t="s">
        <v>16</v>
      </c>
      <c r="B30" s="14" t="s">
        <v>17</v>
      </c>
      <c r="C30" s="28" t="s">
        <v>17</v>
      </c>
      <c r="D30" s="28"/>
      <c r="E30" s="28"/>
      <c r="F30" s="28"/>
      <c r="G30" s="28"/>
      <c r="H30" s="28"/>
      <c r="I30" s="28"/>
      <c r="J30" s="28"/>
      <c r="K30" s="15">
        <f>36230072+35000000-3125000-23659690</f>
        <v>44445382</v>
      </c>
      <c r="N30" s="6"/>
    </row>
    <row r="31" spans="1:12" ht="15.75" customHeight="1">
      <c r="A31" s="5"/>
      <c r="B31" s="7" t="s">
        <v>23</v>
      </c>
      <c r="C31" s="29" t="s">
        <v>18</v>
      </c>
      <c r="D31" s="30"/>
      <c r="E31" s="30"/>
      <c r="F31" s="30"/>
      <c r="G31" s="30"/>
      <c r="H31" s="30"/>
      <c r="I31" s="30"/>
      <c r="J31" s="31"/>
      <c r="K31" s="22">
        <f>SUM(K27:K30)</f>
        <v>56377783</v>
      </c>
      <c r="L31" s="1" t="s">
        <v>24</v>
      </c>
    </row>
    <row r="32" spans="1:1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Protection/>
  <mergeCells count="21">
    <mergeCell ref="A13:K13"/>
    <mergeCell ref="A15:K15"/>
    <mergeCell ref="A16:A17"/>
    <mergeCell ref="C16:J17"/>
    <mergeCell ref="K16:K17"/>
    <mergeCell ref="A24:K24"/>
    <mergeCell ref="A28:A29"/>
    <mergeCell ref="C18:J18"/>
    <mergeCell ref="C19:J19"/>
    <mergeCell ref="A19:A20"/>
    <mergeCell ref="A25:A26"/>
    <mergeCell ref="C25:J26"/>
    <mergeCell ref="C21:J21"/>
    <mergeCell ref="C22:J22"/>
    <mergeCell ref="C20:J20"/>
    <mergeCell ref="C30:J30"/>
    <mergeCell ref="C31:J31"/>
    <mergeCell ref="C28:J28"/>
    <mergeCell ref="C27:J27"/>
    <mergeCell ref="C29:J29"/>
    <mergeCell ref="K25:K26"/>
  </mergeCells>
  <printOptions/>
  <pageMargins left="0.65" right="0.16" top="0.34" bottom="0.3937007874015748" header="0.31496062992125984" footer="0.15748031496062992"/>
  <pageSetup fitToHeight="0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80" zoomScalePageLayoutView="80" workbookViewId="0" topLeftCell="A1">
      <selection activeCell="J2" sqref="J2"/>
    </sheetView>
  </sheetViews>
  <sheetFormatPr defaultColWidth="9.00390625" defaultRowHeight="15" customHeight="1"/>
  <cols>
    <col min="1" max="1" width="3.75390625" style="1" customWidth="1"/>
    <col min="2" max="2" width="9.125" style="1" hidden="1" customWidth="1"/>
    <col min="3" max="3" width="12.25390625" style="1" customWidth="1"/>
    <col min="4" max="4" width="16.625" style="1" customWidth="1"/>
    <col min="5" max="5" width="2.75390625" style="1" customWidth="1"/>
    <col min="6" max="6" width="6.625" style="1" customWidth="1"/>
    <col min="7" max="7" width="6.375" style="1" customWidth="1"/>
    <col min="8" max="8" width="6.00390625" style="1" customWidth="1"/>
    <col min="9" max="9" width="10.75390625" style="1" customWidth="1"/>
    <col min="10" max="10" width="14.75390625" style="1" customWidth="1"/>
    <col min="11" max="11" width="20.00390625" style="1" customWidth="1"/>
    <col min="12" max="12" width="20.125" style="1" customWidth="1"/>
    <col min="13" max="13" width="3.25390625" style="2" customWidth="1"/>
    <col min="14" max="14" width="9.125" style="2" customWidth="1"/>
    <col min="15" max="15" width="10.875" style="2" customWidth="1"/>
    <col min="16" max="16" width="11.00390625" style="2" customWidth="1"/>
    <col min="17" max="17" width="10.875" style="2" customWidth="1"/>
  </cols>
  <sheetData>
    <row r="1" ht="16.5" customHeight="1">
      <c r="J1" s="11" t="s">
        <v>32</v>
      </c>
    </row>
    <row r="2" ht="16.5" customHeight="1">
      <c r="J2" s="11" t="s">
        <v>0</v>
      </c>
    </row>
    <row r="3" ht="16.5" customHeight="1">
      <c r="J3" s="11" t="s">
        <v>1</v>
      </c>
    </row>
    <row r="4" ht="16.5" customHeight="1">
      <c r="J4" s="11" t="s">
        <v>2</v>
      </c>
    </row>
    <row r="5" ht="16.5" customHeight="1">
      <c r="J5" s="11" t="s">
        <v>3</v>
      </c>
    </row>
    <row r="6" ht="16.5" customHeight="1">
      <c r="J6" s="12"/>
    </row>
    <row r="7" spans="1:13" ht="16.5" customHeight="1">
      <c r="A7" s="23"/>
      <c r="J7" s="11" t="s">
        <v>25</v>
      </c>
      <c r="M7" s="1"/>
    </row>
    <row r="8" spans="1:13" ht="16.5" customHeight="1">
      <c r="A8" s="23"/>
      <c r="J8" s="11" t="s">
        <v>5</v>
      </c>
      <c r="M8" s="1"/>
    </row>
    <row r="9" spans="1:13" ht="16.5" customHeight="1">
      <c r="A9" s="23"/>
      <c r="J9" s="11" t="s">
        <v>2</v>
      </c>
      <c r="M9" s="1"/>
    </row>
    <row r="10" spans="1:13" ht="16.5" customHeight="1">
      <c r="A10" s="23"/>
      <c r="J10" s="11" t="s">
        <v>3</v>
      </c>
      <c r="M10" s="1"/>
    </row>
    <row r="11" spans="1:13" ht="15.75" customHeight="1">
      <c r="A11" s="23"/>
      <c r="M11" s="1"/>
    </row>
    <row r="12" spans="1:13" ht="15.75" customHeight="1">
      <c r="A12" s="23"/>
      <c r="M12" s="1"/>
    </row>
    <row r="13" spans="1:13" ht="38.25" customHeight="1">
      <c r="A13" s="23"/>
      <c r="B13" s="24"/>
      <c r="C13" s="38" t="s">
        <v>26</v>
      </c>
      <c r="D13" s="43"/>
      <c r="E13" s="43"/>
      <c r="F13" s="43"/>
      <c r="G13" s="43"/>
      <c r="H13" s="43"/>
      <c r="I13" s="43"/>
      <c r="J13" s="43"/>
      <c r="K13" s="43"/>
      <c r="L13" s="43"/>
      <c r="M13" s="24"/>
    </row>
    <row r="14" ht="17.25" customHeight="1"/>
    <row r="15" spans="1:12" ht="18.75" customHeight="1">
      <c r="A15" s="39" t="s">
        <v>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8.75" customHeight="1">
      <c r="A16" s="41" t="s">
        <v>8</v>
      </c>
      <c r="B16" s="4"/>
      <c r="C16" s="45" t="s">
        <v>9</v>
      </c>
      <c r="D16" s="46"/>
      <c r="E16" s="46"/>
      <c r="F16" s="46"/>
      <c r="G16" s="46"/>
      <c r="H16" s="46"/>
      <c r="I16" s="46"/>
      <c r="J16" s="47"/>
      <c r="K16" s="54" t="s">
        <v>27</v>
      </c>
      <c r="L16" s="55"/>
    </row>
    <row r="17" spans="1:12" ht="18.75" customHeight="1">
      <c r="A17" s="44"/>
      <c r="B17" s="4"/>
      <c r="C17" s="48"/>
      <c r="D17" s="49"/>
      <c r="E17" s="49"/>
      <c r="F17" s="49"/>
      <c r="G17" s="49"/>
      <c r="H17" s="49"/>
      <c r="I17" s="49"/>
      <c r="J17" s="50"/>
      <c r="K17" s="56"/>
      <c r="L17" s="57"/>
    </row>
    <row r="18" spans="1:12" ht="18.75" customHeight="1">
      <c r="A18" s="42"/>
      <c r="B18" s="4"/>
      <c r="C18" s="51"/>
      <c r="D18" s="52"/>
      <c r="E18" s="52"/>
      <c r="F18" s="52"/>
      <c r="G18" s="52"/>
      <c r="H18" s="52"/>
      <c r="I18" s="52"/>
      <c r="J18" s="53"/>
      <c r="K18" s="3" t="s">
        <v>28</v>
      </c>
      <c r="L18" s="3" t="s">
        <v>29</v>
      </c>
    </row>
    <row r="19" spans="1:14" ht="30" customHeight="1">
      <c r="A19" s="18" t="s">
        <v>11</v>
      </c>
      <c r="B19" s="10"/>
      <c r="C19" s="32" t="s">
        <v>12</v>
      </c>
      <c r="D19" s="33"/>
      <c r="E19" s="33"/>
      <c r="F19" s="33"/>
      <c r="G19" s="33"/>
      <c r="H19" s="33"/>
      <c r="I19" s="33"/>
      <c r="J19" s="34"/>
      <c r="K19" s="25">
        <v>28000000</v>
      </c>
      <c r="L19" s="25">
        <v>28000000</v>
      </c>
      <c r="N19" s="6"/>
    </row>
    <row r="20" spans="1:14" ht="36.75" customHeight="1">
      <c r="A20" s="36" t="s">
        <v>13</v>
      </c>
      <c r="B20" s="10"/>
      <c r="C20" s="28" t="s">
        <v>14</v>
      </c>
      <c r="D20" s="28"/>
      <c r="E20" s="28"/>
      <c r="F20" s="28"/>
      <c r="G20" s="28"/>
      <c r="H20" s="28"/>
      <c r="I20" s="28"/>
      <c r="J20" s="28"/>
      <c r="K20" s="25">
        <v>0</v>
      </c>
      <c r="L20" s="25">
        <v>0</v>
      </c>
      <c r="N20" s="6"/>
    </row>
    <row r="21" spans="1:14" ht="39.75" customHeight="1" hidden="1" collapsed="1">
      <c r="A21" s="37"/>
      <c r="B21" s="10"/>
      <c r="C21" s="32" t="s">
        <v>15</v>
      </c>
      <c r="D21" s="33"/>
      <c r="E21" s="33"/>
      <c r="F21" s="33"/>
      <c r="G21" s="33"/>
      <c r="H21" s="33"/>
      <c r="I21" s="33"/>
      <c r="J21" s="34"/>
      <c r="K21" s="25">
        <v>0</v>
      </c>
      <c r="L21" s="25">
        <v>0</v>
      </c>
      <c r="N21" s="6"/>
    </row>
    <row r="22" spans="1:16" ht="36" customHeight="1">
      <c r="A22" s="13" t="s">
        <v>16</v>
      </c>
      <c r="B22" s="10"/>
      <c r="C22" s="28" t="s">
        <v>17</v>
      </c>
      <c r="D22" s="28"/>
      <c r="E22" s="28"/>
      <c r="F22" s="28"/>
      <c r="G22" s="28"/>
      <c r="H22" s="28"/>
      <c r="I22" s="28"/>
      <c r="J22" s="28"/>
      <c r="K22" s="25">
        <f>K33+55736026-K19</f>
        <v>86636990</v>
      </c>
      <c r="L22" s="25">
        <f>L33+45914933-L19</f>
        <v>73378522</v>
      </c>
      <c r="N22" s="6"/>
      <c r="O22" s="17"/>
      <c r="P22" s="17"/>
    </row>
    <row r="23" spans="1:16" ht="15.75" customHeight="1">
      <c r="A23" s="5"/>
      <c r="B23" s="5"/>
      <c r="C23" s="29" t="s">
        <v>18</v>
      </c>
      <c r="D23" s="30"/>
      <c r="E23" s="30"/>
      <c r="F23" s="30"/>
      <c r="G23" s="30"/>
      <c r="H23" s="30"/>
      <c r="I23" s="30"/>
      <c r="J23" s="31"/>
      <c r="K23" s="26">
        <f>K19+K22+K20</f>
        <v>114636990</v>
      </c>
      <c r="L23" s="26">
        <f>L19+L22+L20</f>
        <v>101378522</v>
      </c>
      <c r="N23" s="6"/>
      <c r="O23" s="6"/>
      <c r="P23" s="6"/>
    </row>
    <row r="24" spans="3:16" ht="24" customHeight="1">
      <c r="C24" s="8"/>
      <c r="D24" s="8"/>
      <c r="E24" s="8"/>
      <c r="F24" s="8"/>
      <c r="G24" s="8"/>
      <c r="H24" s="8"/>
      <c r="I24" s="8"/>
      <c r="J24" s="8"/>
      <c r="K24" s="9"/>
      <c r="L24" s="9"/>
      <c r="P24" s="6"/>
    </row>
    <row r="25" spans="1:12" ht="23.25" customHeight="1">
      <c r="A25" s="39" t="s">
        <v>19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7" ht="26.25" customHeight="1">
      <c r="A26" s="41" t="s">
        <v>8</v>
      </c>
      <c r="B26" s="3" t="s">
        <v>9</v>
      </c>
      <c r="C26" s="54" t="s">
        <v>9</v>
      </c>
      <c r="D26" s="58"/>
      <c r="E26" s="58"/>
      <c r="F26" s="58"/>
      <c r="G26" s="58"/>
      <c r="H26" s="58"/>
      <c r="I26" s="58"/>
      <c r="J26" s="55"/>
      <c r="K26" s="54" t="s">
        <v>30</v>
      </c>
      <c r="L26" s="55"/>
      <c r="P26" s="6"/>
      <c r="Q26" s="6"/>
    </row>
    <row r="27" spans="1:12" ht="22.5" customHeight="1">
      <c r="A27" s="44"/>
      <c r="B27" s="3"/>
      <c r="C27" s="59"/>
      <c r="D27" s="60"/>
      <c r="E27" s="60"/>
      <c r="F27" s="60"/>
      <c r="G27" s="60"/>
      <c r="H27" s="60"/>
      <c r="I27" s="60"/>
      <c r="J27" s="61"/>
      <c r="K27" s="56"/>
      <c r="L27" s="57"/>
    </row>
    <row r="28" spans="1:12" ht="22.5" customHeight="1">
      <c r="A28" s="42"/>
      <c r="B28" s="3"/>
      <c r="C28" s="56"/>
      <c r="D28" s="62"/>
      <c r="E28" s="62"/>
      <c r="F28" s="62"/>
      <c r="G28" s="62"/>
      <c r="H28" s="62"/>
      <c r="I28" s="62"/>
      <c r="J28" s="57"/>
      <c r="K28" s="3" t="s">
        <v>28</v>
      </c>
      <c r="L28" s="3" t="s">
        <v>29</v>
      </c>
    </row>
    <row r="29" spans="1:12" ht="30" customHeight="1">
      <c r="A29" s="13" t="s">
        <v>11</v>
      </c>
      <c r="B29" s="14" t="s">
        <v>12</v>
      </c>
      <c r="C29" s="28" t="s">
        <v>12</v>
      </c>
      <c r="D29" s="28"/>
      <c r="E29" s="28"/>
      <c r="F29" s="28"/>
      <c r="G29" s="28"/>
      <c r="H29" s="28"/>
      <c r="I29" s="28"/>
      <c r="J29" s="28"/>
      <c r="K29" s="25">
        <f>5625000+3125000</f>
        <v>8750000</v>
      </c>
      <c r="L29" s="25">
        <f>9375000+3125000</f>
        <v>12500000</v>
      </c>
    </row>
    <row r="30" spans="1:16" ht="36" customHeight="1">
      <c r="A30" s="36" t="s">
        <v>13</v>
      </c>
      <c r="B30" s="16" t="s">
        <v>21</v>
      </c>
      <c r="C30" s="28" t="s">
        <v>22</v>
      </c>
      <c r="D30" s="28"/>
      <c r="E30" s="28"/>
      <c r="F30" s="28"/>
      <c r="G30" s="28"/>
      <c r="H30" s="28"/>
      <c r="I30" s="28"/>
      <c r="J30" s="28"/>
      <c r="K30" s="25">
        <v>0</v>
      </c>
      <c r="L30" s="25">
        <v>4736009</v>
      </c>
      <c r="N30" s="6"/>
      <c r="O30" s="17"/>
      <c r="P30" s="17"/>
    </row>
    <row r="31" spans="1:16" ht="37.5" customHeight="1" hidden="1" collapsed="1">
      <c r="A31" s="37"/>
      <c r="B31" s="16"/>
      <c r="C31" s="32" t="s">
        <v>15</v>
      </c>
      <c r="D31" s="33"/>
      <c r="E31" s="33"/>
      <c r="F31" s="33"/>
      <c r="G31" s="33"/>
      <c r="H31" s="33"/>
      <c r="I31" s="33"/>
      <c r="J31" s="34"/>
      <c r="K31" s="25">
        <v>0</v>
      </c>
      <c r="L31" s="25">
        <v>0</v>
      </c>
      <c r="N31" s="6"/>
      <c r="O31" s="27"/>
      <c r="P31" s="27"/>
    </row>
    <row r="32" spans="1:16" ht="33" customHeight="1">
      <c r="A32" s="13" t="s">
        <v>16</v>
      </c>
      <c r="B32" s="14" t="s">
        <v>17</v>
      </c>
      <c r="C32" s="28" t="s">
        <v>17</v>
      </c>
      <c r="D32" s="28"/>
      <c r="E32" s="28"/>
      <c r="F32" s="28"/>
      <c r="G32" s="28"/>
      <c r="H32" s="28"/>
      <c r="I32" s="28"/>
      <c r="J32" s="28"/>
      <c r="K32" s="25">
        <f>36230072+35000000-3125000-17954108</f>
        <v>50150964</v>
      </c>
      <c r="L32" s="25">
        <f>36230072+35000000-3125000-29877492</f>
        <v>38227580</v>
      </c>
      <c r="N32" s="6"/>
      <c r="O32" s="17"/>
      <c r="P32" s="17"/>
    </row>
    <row r="33" spans="1:17" ht="17.25" customHeight="1">
      <c r="A33" s="5"/>
      <c r="B33" s="7" t="s">
        <v>23</v>
      </c>
      <c r="C33" s="29" t="s">
        <v>18</v>
      </c>
      <c r="D33" s="30"/>
      <c r="E33" s="30"/>
      <c r="F33" s="30"/>
      <c r="G33" s="30"/>
      <c r="H33" s="30"/>
      <c r="I33" s="30"/>
      <c r="J33" s="31"/>
      <c r="K33" s="26">
        <f>SUM(K29:K32)</f>
        <v>58900964</v>
      </c>
      <c r="L33" s="26">
        <f>SUM(L29:L32)</f>
        <v>55463589</v>
      </c>
      <c r="M33" s="1" t="s">
        <v>24</v>
      </c>
      <c r="P33" s="6"/>
      <c r="Q33" s="6"/>
    </row>
    <row r="34" spans="1:16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O34" s="6"/>
      <c r="P34" s="6"/>
    </row>
    <row r="35" spans="1:12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6"/>
      <c r="L35" s="6"/>
    </row>
    <row r="37" spans="11:12" ht="15" customHeight="1">
      <c r="K37" s="9"/>
      <c r="L37" s="9"/>
    </row>
  </sheetData>
  <sheetProtection/>
  <mergeCells count="21">
    <mergeCell ref="C32:J32"/>
    <mergeCell ref="C33:J33"/>
    <mergeCell ref="A26:A28"/>
    <mergeCell ref="C26:J28"/>
    <mergeCell ref="K26:L27"/>
    <mergeCell ref="C29:J29"/>
    <mergeCell ref="A30:A31"/>
    <mergeCell ref="C30:J30"/>
    <mergeCell ref="C31:J31"/>
    <mergeCell ref="A20:A21"/>
    <mergeCell ref="C20:J20"/>
    <mergeCell ref="C21:J21"/>
    <mergeCell ref="C22:J22"/>
    <mergeCell ref="C23:J23"/>
    <mergeCell ref="A25:L25"/>
    <mergeCell ref="C13:L13"/>
    <mergeCell ref="A15:L15"/>
    <mergeCell ref="A16:A18"/>
    <mergeCell ref="C16:J18"/>
    <mergeCell ref="K16:L17"/>
    <mergeCell ref="C19:J19"/>
  </mergeCells>
  <printOptions/>
  <pageMargins left="0.6692913385826772" right="0" top="0.37" bottom="0.3937007874015748" header="0.31496062992125984" footer="0.15748031496062992"/>
  <pageSetup fitToHeight="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MFUser</dc:creator>
  <cp:keywords/>
  <dc:description>exif_MSED_edd5dce424ed2365f151d46249ede064c9d4ba17edfd9bb818959027affb54a2</dc:description>
  <cp:lastModifiedBy>Chekmareva</cp:lastModifiedBy>
  <dcterms:created xsi:type="dcterms:W3CDTF">2009-08-11T16:24:21Z</dcterms:created>
  <dcterms:modified xsi:type="dcterms:W3CDTF">2019-09-23T12:32:05Z</dcterms:modified>
  <cp:category/>
  <cp:version/>
  <cp:contentType/>
  <cp:contentStatus/>
</cp:coreProperties>
</file>